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Quyền lợi" sheetId="1" r:id="rId1"/>
    <sheet name="Phi bao hiem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<sst xmlns="http://schemas.openxmlformats.org/spreadsheetml/2006/main" count="69" uniqueCount="56">
  <si>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QUYỀN LỢI BẢO HIỂM</t>
  </si>
  <si>
    <t>SỐ TIỀN BẢO HIỂM</t>
  </si>
  <si>
    <t>Đơn vị: Đồng</t>
  </si>
  <si>
    <t>CHƯƠNG TRÌNH A</t>
  </si>
  <si>
    <t>CHƯƠNG TRÌNH B</t>
  </si>
  <si>
    <t>CHƯƠNG TRÌNH C</t>
  </si>
  <si>
    <t>CHƯƠNG TRÌNH D</t>
  </si>
  <si>
    <t>theo giới hạn bồi thường 4.200.000 đồng/ngày</t>
  </si>
  <si>
    <t xml:space="preserve">
Chi phí sinh mổ</t>
  </si>
  <si>
    <t>theo giới hạn bồi thường 3.150.000 đồng/ngày</t>
  </si>
  <si>
    <t>theo giới hạn bồi thường 2.100.000 đồng/ngày</t>
  </si>
  <si>
    <t>theo giới hạn bồi thường 1.050.000 đồng/ngày</t>
  </si>
  <si>
    <t>Độ tuổi</t>
  </si>
  <si>
    <t>Ghi chú</t>
  </si>
  <si>
    <t>Lựa chọn tham gia</t>
  </si>
  <si>
    <t xml:space="preserve">Giới hạn tối đa chi phí cho 01 ngày nằm viện </t>
  </si>
  <si>
    <t>Giới hạn tối đa chi phí y tá chăm sóc tại nhà sau khi xuất viện - Tối đa 15 ngày/năm</t>
  </si>
  <si>
    <t>Giới hạn tối đa cho dịch vụ xe cứu thương/năm</t>
  </si>
  <si>
    <t>Giới hạn số lần khám/năm</t>
  </si>
  <si>
    <t>Giới hạn tối đa số tiền cho 1 lần khám và điều trị</t>
  </si>
  <si>
    <t>Chương trình A (VNĐ)</t>
  </si>
  <si>
    <t>Chương trình B (VNĐ)</t>
  </si>
  <si>
    <t>Chương trình C (VNĐ)</t>
  </si>
  <si>
    <t>Giới hạn tối đa cho 01 ca phẫu thuật kể cả phẫu thuật trong ngày, tiểu phẫu</t>
  </si>
  <si>
    <t>QUYỀN LỢI CƠ BẢN</t>
  </si>
  <si>
    <t>QUYỀN LỢI LỰA CHỌN</t>
  </si>
  <si>
    <t>Chương trình D (VNĐ)</t>
  </si>
  <si>
    <t>Giới hạn tối đa chi phí xét nghiệm trước khi nhập viện (30 ngày) và chi phí điều trị sau khi xuất viện (45 ngày)</t>
  </si>
  <si>
    <t>Chi phí hỗ trợ mai táng khi chết do bệnh</t>
  </si>
  <si>
    <t>Sinh thường: chi phí sinh nở gồm chi phí thuốc men, chi phí sinh thường, viện phí…</t>
  </si>
  <si>
    <t>Biến chứng thai sản: điều trị các biến chứng tiền sản, biến chứng khi sinh</t>
  </si>
  <si>
    <t>Phí bảo hiểm     (mở rộng quyền lợi nha khoa)</t>
  </si>
  <si>
    <t>BẢO HIỂM TAI NẠN</t>
  </si>
  <si>
    <t xml:space="preserve">BẢO HIỂM QUYỀN LỢI </t>
  </si>
  <si>
    <t>Từ 19 đến 45</t>
  </si>
  <si>
    <t>Từ 46 đến 55</t>
  </si>
  <si>
    <t>Từ 56 đến 65</t>
  </si>
  <si>
    <t>ĐIỀU KIỆN CƠ BẢN</t>
  </si>
  <si>
    <t xml:space="preserve">Phí bảo hiểm     </t>
  </si>
  <si>
    <t>PHÍ BỔ SUNG MỞ RỘNG QUYỀN LỢI NHA KHOA</t>
  </si>
  <si>
    <t>PHÍ BỔ SUNG MỞ RỘNG QUYỀN LỢI THAI SẢN</t>
  </si>
  <si>
    <t>Phí bảo hiểm     
(mở rộng quyền lợi thai sản)</t>
  </si>
  <si>
    <t>BIỂU PHÍ BẢO HIỂM SỨC KHỎE TAI NẠN CÁ NHÂN</t>
  </si>
  <si>
    <t>BẢO HIỂM SỨC KHỎE TAI NẠN CÁ NHÂN</t>
  </si>
  <si>
    <t xml:space="preserve">1. Chết, thương tật vĩnh viễn do tai nạn </t>
  </si>
  <si>
    <t xml:space="preserve">2. Chi phí y tế do tai nạn (bao gồm cả điều trị nội trú và ngoại trú) </t>
  </si>
  <si>
    <t>3. Trợ cấp  01 ngày nằm viện, phẫu thuật do tai nạn bao gồm nội trú và ngoại trú (tối đa 100 ngày/năm)</t>
  </si>
  <si>
    <t>4. Chi phí phẫu thuật, điều trị nội trú do ốm đau, bệnh tật</t>
  </si>
  <si>
    <t>5. Chi phí y tế điều trị và khám ngoại trú do ốm đau, bệnh tật</t>
  </si>
  <si>
    <t>6. Trợ cấp  01 ngày nằm viện, phẫu thuật do ốm đau bệnh tật (tối đa 100 ngày/năm)</t>
  </si>
  <si>
    <t>7. Quyền lợi nha khoa</t>
  </si>
  <si>
    <t>8. Quyền lợi thai sản (không bao gồm chi phí khám thai định kỳ)</t>
  </si>
  <si>
    <t>Từ 1 đến 6</t>
  </si>
  <si>
    <t>Từ 7 đến 18</t>
  </si>
  <si>
    <t>Từ 19 đến 55</t>
  </si>
  <si>
    <t>\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</si>
</sst>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[$-1009]mmmm\ d\,\ yyyy"/>
    <numFmt numFmtId="177" formatCode="0.0"/>
    <numFmt numFmtId="178" formatCode="_(* #,##0.0_);_(* \(#,##0.0\);_(* &quot;-&quot;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174" fontId="4" fillId="0" borderId="0" xfId="42" applyNumberFormat="1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4" fontId="5" fillId="0" borderId="0" xfId="42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42" applyNumberFormat="1" applyFont="1" applyFill="1" applyAlignment="1">
      <alignment horizontal="center"/>
    </xf>
    <xf numFmtId="174" fontId="11" fillId="0" borderId="0" xfId="42" applyNumberFormat="1" applyFont="1" applyFill="1" applyAlignment="1">
      <alignment/>
    </xf>
    <xf numFmtId="174" fontId="5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4" fontId="12" fillId="0" borderId="0" xfId="42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74" fontId="12" fillId="0" borderId="10" xfId="42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4" fontId="12" fillId="0" borderId="0" xfId="4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10" xfId="4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74" fontId="5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70" zoomScaleNormal="70" zoomScalePageLayoutView="0" workbookViewId="0" topLeftCell="A4">
      <selection activeCell="C10" sqref="C10"/>
    </sheetView>
  </sheetViews>
  <sheetFormatPr defaultColWidth="9.140625" defaultRowHeight="12.75"/>
  <cols>
    <col min="1" max="1" width="67.140625" style="8" customWidth="1"/>
    <col min="2" max="2" width="30.28125" style="9" customWidth="1"/>
    <col min="3" max="3" width="28.8515625" style="9" customWidth="1"/>
    <col min="4" max="5" width="30.00390625" style="9" customWidth="1"/>
    <col min="6" max="6" width="36.7109375" style="8" customWidth="1"/>
    <col min="7" max="16384" width="9.140625" style="8" customWidth="1"/>
  </cols>
  <sheetData>
    <row r="1" spans="1:6" ht="20.25">
      <c r="A1" s="18" t="s">
        <v>55</v>
      </c>
      <c r="B1" s="19"/>
      <c r="C1" s="19"/>
      <c r="D1" s="19"/>
      <c r="E1" s="19"/>
      <c r="F1" s="18"/>
    </row>
    <row r="2" spans="1:6" ht="24" customHeight="1">
      <c r="A2" s="34" t="s">
        <v>43</v>
      </c>
      <c r="B2" s="34"/>
      <c r="C2" s="34"/>
      <c r="D2" s="34"/>
      <c r="E2" s="34"/>
      <c r="F2" s="34"/>
    </row>
    <row r="3" spans="1:6" ht="16.5" customHeight="1">
      <c r="A3" s="14"/>
      <c r="B3" s="15"/>
      <c r="C3" s="15"/>
      <c r="D3" s="12"/>
      <c r="E3" s="13"/>
      <c r="F3" s="16" t="s">
        <v>2</v>
      </c>
    </row>
    <row r="4" spans="1:6" ht="20.25" customHeight="1">
      <c r="A4" s="38" t="s">
        <v>0</v>
      </c>
      <c r="B4" s="37" t="s">
        <v>1</v>
      </c>
      <c r="C4" s="37"/>
      <c r="D4" s="37"/>
      <c r="E4" s="37"/>
      <c r="F4" s="35" t="s">
        <v>13</v>
      </c>
    </row>
    <row r="5" spans="1:6" ht="42" customHeight="1">
      <c r="A5" s="38"/>
      <c r="B5" s="17" t="s">
        <v>3</v>
      </c>
      <c r="C5" s="17" t="s">
        <v>4</v>
      </c>
      <c r="D5" s="17" t="s">
        <v>5</v>
      </c>
      <c r="E5" s="17" t="s">
        <v>6</v>
      </c>
      <c r="F5" s="35"/>
    </row>
    <row r="6" spans="1:6" ht="20.25" customHeight="1">
      <c r="A6" s="36" t="s">
        <v>24</v>
      </c>
      <c r="B6" s="36"/>
      <c r="C6" s="36"/>
      <c r="D6" s="36"/>
      <c r="E6" s="36"/>
      <c r="F6" s="20"/>
    </row>
    <row r="7" spans="1:6" s="10" customFormat="1" ht="20.25" customHeight="1">
      <c r="A7" s="39" t="s">
        <v>32</v>
      </c>
      <c r="B7" s="39"/>
      <c r="C7" s="39"/>
      <c r="D7" s="39"/>
      <c r="E7" s="39"/>
      <c r="F7" s="39"/>
    </row>
    <row r="8" spans="1:6" ht="23.25" customHeight="1">
      <c r="A8" s="21" t="s">
        <v>44</v>
      </c>
      <c r="B8" s="22">
        <v>500000000</v>
      </c>
      <c r="C8" s="22">
        <v>200000000</v>
      </c>
      <c r="D8" s="22">
        <v>100000000</v>
      </c>
      <c r="E8" s="22">
        <v>50000000</v>
      </c>
      <c r="F8" s="20"/>
    </row>
    <row r="9" spans="1:6" ht="23.25" customHeight="1">
      <c r="A9" s="21" t="s">
        <v>45</v>
      </c>
      <c r="B9" s="22">
        <v>105000000</v>
      </c>
      <c r="C9" s="22">
        <v>63000000</v>
      </c>
      <c r="D9" s="22">
        <v>42000000</v>
      </c>
      <c r="E9" s="22">
        <v>21000000</v>
      </c>
      <c r="F9" s="20"/>
    </row>
    <row r="10" spans="1:6" ht="35.25" customHeight="1">
      <c r="A10" s="23" t="s">
        <v>46</v>
      </c>
      <c r="B10" s="22">
        <v>300000</v>
      </c>
      <c r="C10" s="22">
        <v>200000</v>
      </c>
      <c r="D10" s="22">
        <v>100000</v>
      </c>
      <c r="E10" s="22">
        <v>50000</v>
      </c>
      <c r="F10" s="20"/>
    </row>
    <row r="11" spans="1:6" ht="35.25" customHeight="1">
      <c r="A11" s="28" t="s">
        <v>33</v>
      </c>
      <c r="B11" s="28"/>
      <c r="C11" s="28"/>
      <c r="D11" s="28"/>
      <c r="E11" s="28"/>
      <c r="F11" s="28"/>
    </row>
    <row r="12" spans="1:6" ht="19.5" customHeight="1">
      <c r="A12" s="21" t="s">
        <v>47</v>
      </c>
      <c r="B12" s="22">
        <v>105000000</v>
      </c>
      <c r="C12" s="22">
        <v>63000000</v>
      </c>
      <c r="D12" s="22">
        <v>42000000</v>
      </c>
      <c r="E12" s="22">
        <v>21000000</v>
      </c>
      <c r="F12" s="20"/>
    </row>
    <row r="13" spans="1:6" ht="18.75" customHeight="1">
      <c r="A13" s="20" t="s">
        <v>15</v>
      </c>
      <c r="B13" s="22">
        <v>4200000</v>
      </c>
      <c r="C13" s="22">
        <v>3150000</v>
      </c>
      <c r="D13" s="22">
        <v>2100000</v>
      </c>
      <c r="E13" s="22">
        <v>1050000</v>
      </c>
      <c r="F13" s="20"/>
    </row>
    <row r="14" spans="1:6" ht="20.25">
      <c r="A14" s="20" t="s">
        <v>23</v>
      </c>
      <c r="B14" s="22">
        <v>105000000</v>
      </c>
      <c r="C14" s="22">
        <v>63000000</v>
      </c>
      <c r="D14" s="22">
        <v>42000000</v>
      </c>
      <c r="E14" s="22">
        <v>21000000</v>
      </c>
      <c r="F14" s="20"/>
    </row>
    <row r="15" spans="1:6" ht="36" customHeight="1">
      <c r="A15" s="23" t="s">
        <v>27</v>
      </c>
      <c r="B15" s="22">
        <v>6300000</v>
      </c>
      <c r="C15" s="22">
        <v>4620000</v>
      </c>
      <c r="D15" s="22">
        <v>3150000</v>
      </c>
      <c r="E15" s="22">
        <v>1575000</v>
      </c>
      <c r="F15" s="20"/>
    </row>
    <row r="16" spans="1:6" ht="33" customHeight="1">
      <c r="A16" s="23" t="s">
        <v>16</v>
      </c>
      <c r="B16" s="22">
        <v>2100000</v>
      </c>
      <c r="C16" s="22">
        <v>1890000</v>
      </c>
      <c r="D16" s="22">
        <v>1260000</v>
      </c>
      <c r="E16" s="22">
        <v>630000</v>
      </c>
      <c r="F16" s="20"/>
    </row>
    <row r="17" spans="1:6" ht="18.75" customHeight="1">
      <c r="A17" s="20" t="s">
        <v>17</v>
      </c>
      <c r="B17" s="22">
        <v>21000000</v>
      </c>
      <c r="C17" s="22">
        <v>12600000</v>
      </c>
      <c r="D17" s="22">
        <v>8400000</v>
      </c>
      <c r="E17" s="22">
        <v>4200000</v>
      </c>
      <c r="F17" s="20"/>
    </row>
    <row r="18" spans="1:6" ht="20.25">
      <c r="A18" s="23" t="s">
        <v>28</v>
      </c>
      <c r="B18" s="22">
        <v>1500000</v>
      </c>
      <c r="C18" s="22">
        <v>1500000</v>
      </c>
      <c r="D18" s="22">
        <v>1500000</v>
      </c>
      <c r="E18" s="22">
        <v>1500000</v>
      </c>
      <c r="F18" s="20"/>
    </row>
    <row r="19" spans="1:6" ht="16.5" customHeight="1">
      <c r="A19" s="21" t="s">
        <v>48</v>
      </c>
      <c r="B19" s="22">
        <v>16800000</v>
      </c>
      <c r="C19" s="22">
        <v>10500000</v>
      </c>
      <c r="D19" s="22">
        <v>6300000</v>
      </c>
      <c r="E19" s="22">
        <v>4200000</v>
      </c>
      <c r="F19" s="20"/>
    </row>
    <row r="20" spans="1:6" ht="18.75" customHeight="1">
      <c r="A20" s="21" t="s">
        <v>18</v>
      </c>
      <c r="B20" s="22">
        <v>10</v>
      </c>
      <c r="C20" s="22">
        <v>10</v>
      </c>
      <c r="D20" s="22">
        <v>10</v>
      </c>
      <c r="E20" s="22">
        <v>10</v>
      </c>
      <c r="F20" s="20"/>
    </row>
    <row r="21" spans="1:6" ht="21" customHeight="1">
      <c r="A21" s="21" t="s">
        <v>19</v>
      </c>
      <c r="B21" s="22">
        <v>3360000</v>
      </c>
      <c r="C21" s="22">
        <v>2100000</v>
      </c>
      <c r="D21" s="22">
        <v>630000</v>
      </c>
      <c r="E21" s="22">
        <v>420000</v>
      </c>
      <c r="F21" s="20"/>
    </row>
    <row r="22" spans="1:6" ht="35.25" customHeight="1">
      <c r="A22" s="23" t="s">
        <v>49</v>
      </c>
      <c r="B22" s="22">
        <v>300000</v>
      </c>
      <c r="C22" s="22">
        <v>200000</v>
      </c>
      <c r="D22" s="22">
        <v>100000</v>
      </c>
      <c r="E22" s="22">
        <v>50000</v>
      </c>
      <c r="F22" s="20"/>
    </row>
    <row r="23" spans="1:6" s="11" customFormat="1" ht="35.25" customHeight="1">
      <c r="A23" s="24"/>
      <c r="B23" s="25"/>
      <c r="C23" s="25"/>
      <c r="D23" s="25"/>
      <c r="E23" s="25"/>
      <c r="F23" s="26"/>
    </row>
    <row r="24" spans="1:6" ht="21" customHeight="1">
      <c r="A24" s="29" t="s">
        <v>25</v>
      </c>
      <c r="B24" s="29"/>
      <c r="C24" s="29"/>
      <c r="D24" s="29"/>
      <c r="E24" s="29"/>
      <c r="F24" s="29"/>
    </row>
    <row r="25" spans="1:6" ht="20.25" customHeight="1">
      <c r="A25" s="21" t="s">
        <v>50</v>
      </c>
      <c r="B25" s="22">
        <v>8200000</v>
      </c>
      <c r="C25" s="22">
        <v>6300000</v>
      </c>
      <c r="D25" s="22">
        <v>4200000</v>
      </c>
      <c r="E25" s="22">
        <v>2100000</v>
      </c>
      <c r="F25" s="20" t="s">
        <v>14</v>
      </c>
    </row>
    <row r="26" spans="1:6" ht="20.25" customHeight="1">
      <c r="A26" s="21" t="s">
        <v>51</v>
      </c>
      <c r="B26" s="22">
        <v>24600000</v>
      </c>
      <c r="C26" s="22">
        <v>18900000</v>
      </c>
      <c r="D26" s="22">
        <v>6300000</v>
      </c>
      <c r="E26" s="22">
        <v>3150000</v>
      </c>
      <c r="F26" s="20" t="s">
        <v>14</v>
      </c>
    </row>
    <row r="27" spans="1:6" ht="40.5">
      <c r="A27" s="23" t="s">
        <v>30</v>
      </c>
      <c r="B27" s="30" t="s">
        <v>7</v>
      </c>
      <c r="C27" s="30" t="s">
        <v>9</v>
      </c>
      <c r="D27" s="30" t="s">
        <v>10</v>
      </c>
      <c r="E27" s="30" t="s">
        <v>11</v>
      </c>
      <c r="F27" s="32"/>
    </row>
    <row r="28" spans="1:6" ht="40.5">
      <c r="A28" s="23" t="s">
        <v>29</v>
      </c>
      <c r="B28" s="31"/>
      <c r="C28" s="31"/>
      <c r="D28" s="31"/>
      <c r="E28" s="31"/>
      <c r="F28" s="33"/>
    </row>
    <row r="29" spans="1:6" ht="20.25" customHeight="1">
      <c r="A29" s="23" t="s">
        <v>8</v>
      </c>
      <c r="B29" s="22">
        <v>24600000</v>
      </c>
      <c r="C29" s="22">
        <v>18900000</v>
      </c>
      <c r="D29" s="22">
        <v>6300000</v>
      </c>
      <c r="E29" s="22">
        <v>3150000</v>
      </c>
      <c r="F29" s="20"/>
    </row>
    <row r="30" spans="1:6" ht="20.25">
      <c r="A30" s="18"/>
      <c r="B30" s="19"/>
      <c r="C30" s="19"/>
      <c r="D30" s="19"/>
      <c r="E30" s="19"/>
      <c r="F30" s="27"/>
    </row>
    <row r="31" spans="1:6" ht="20.25">
      <c r="A31" s="18"/>
      <c r="B31" s="19"/>
      <c r="C31" s="19"/>
      <c r="D31" s="19"/>
      <c r="E31" s="19"/>
      <c r="F31" s="18"/>
    </row>
    <row r="32" spans="1:6" ht="20.25">
      <c r="A32" s="18"/>
      <c r="B32" s="19"/>
      <c r="C32" s="19"/>
      <c r="D32" s="19"/>
      <c r="E32" s="19"/>
      <c r="F32" s="18"/>
    </row>
  </sheetData>
  <sheetProtection/>
  <mergeCells count="13">
    <mergeCell ref="A2:F2"/>
    <mergeCell ref="F4:F5"/>
    <mergeCell ref="A6:E6"/>
    <mergeCell ref="B4:E4"/>
    <mergeCell ref="A4:A5"/>
    <mergeCell ref="A7:F7"/>
    <mergeCell ref="A11:F11"/>
    <mergeCell ref="A24:F24"/>
    <mergeCell ref="B27:B28"/>
    <mergeCell ref="C27:C28"/>
    <mergeCell ref="D27:D28"/>
    <mergeCell ref="E27:E28"/>
    <mergeCell ref="F27:F28"/>
  </mergeCells>
  <printOptions/>
  <pageMargins left="0.23" right="0.17" top="0.33" bottom="0.22" header="0.22" footer="0.22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4">
      <selection activeCell="O14" sqref="O14"/>
    </sheetView>
  </sheetViews>
  <sheetFormatPr defaultColWidth="9.140625" defaultRowHeight="12.75"/>
  <cols>
    <col min="1" max="1" width="17.57421875" style="1" customWidth="1"/>
    <col min="2" max="2" width="18.00390625" style="1" customWidth="1"/>
    <col min="3" max="3" width="17.140625" style="1" customWidth="1"/>
    <col min="4" max="4" width="17.00390625" style="1" customWidth="1"/>
    <col min="5" max="5" width="15.8515625" style="1" customWidth="1"/>
    <col min="6" max="6" width="15.140625" style="1" customWidth="1"/>
    <col min="7" max="9" width="0" style="1" hidden="1" customWidth="1"/>
    <col min="10" max="10" width="2.421875" style="1" hidden="1" customWidth="1"/>
    <col min="11" max="12" width="11.28125" style="2" bestFit="1" customWidth="1"/>
    <col min="13" max="16384" width="9.140625" style="1" customWidth="1"/>
  </cols>
  <sheetData>
    <row r="2" spans="1:6" ht="20.25">
      <c r="A2" s="42" t="s">
        <v>42</v>
      </c>
      <c r="B2" s="42"/>
      <c r="C2" s="42"/>
      <c r="D2" s="42"/>
      <c r="E2" s="42"/>
      <c r="F2" s="42"/>
    </row>
    <row r="4" spans="1:6" ht="12.75">
      <c r="A4" s="43"/>
      <c r="B4" s="43"/>
      <c r="C4" s="43"/>
      <c r="D4" s="43"/>
      <c r="E4" s="43"/>
      <c r="F4" s="43"/>
    </row>
    <row r="5" spans="1:6" ht="12.75">
      <c r="A5" s="44" t="s">
        <v>37</v>
      </c>
      <c r="B5" s="45"/>
      <c r="C5" s="45"/>
      <c r="D5" s="45"/>
      <c r="E5" s="45"/>
      <c r="F5" s="46"/>
    </row>
    <row r="6" spans="1:6" ht="25.5">
      <c r="A6" s="41" t="s">
        <v>38</v>
      </c>
      <c r="B6" s="3" t="s">
        <v>12</v>
      </c>
      <c r="C6" s="3" t="s">
        <v>20</v>
      </c>
      <c r="D6" s="3" t="s">
        <v>21</v>
      </c>
      <c r="E6" s="3" t="s">
        <v>22</v>
      </c>
      <c r="F6" s="3" t="s">
        <v>26</v>
      </c>
    </row>
    <row r="7" spans="1:6" ht="12.75">
      <c r="A7" s="41"/>
      <c r="B7" s="4" t="s">
        <v>52</v>
      </c>
      <c r="C7" s="5">
        <f>5345000*1.35</f>
        <v>7215750.000000001</v>
      </c>
      <c r="D7" s="5">
        <f>3267000*1.35</f>
        <v>4410450</v>
      </c>
      <c r="E7" s="5">
        <f>1892000*1.35</f>
        <v>2554200</v>
      </c>
      <c r="F7" s="5">
        <f>1521000*1.35</f>
        <v>2053350.0000000002</v>
      </c>
    </row>
    <row r="8" spans="1:6" ht="12.75">
      <c r="A8" s="41"/>
      <c r="B8" s="4" t="s">
        <v>53</v>
      </c>
      <c r="C8" s="5">
        <v>5345000</v>
      </c>
      <c r="D8" s="5">
        <v>3267000</v>
      </c>
      <c r="E8" s="5">
        <v>1892000</v>
      </c>
      <c r="F8" s="5">
        <v>1521000</v>
      </c>
    </row>
    <row r="9" spans="1:6" ht="12.75">
      <c r="A9" s="41"/>
      <c r="B9" s="4" t="s">
        <v>34</v>
      </c>
      <c r="C9" s="5">
        <v>5125000</v>
      </c>
      <c r="D9" s="5">
        <v>3096000</v>
      </c>
      <c r="E9" s="5">
        <v>1795000</v>
      </c>
      <c r="F9" s="5">
        <v>1456000</v>
      </c>
    </row>
    <row r="10" spans="1:6" ht="12.75">
      <c r="A10" s="41"/>
      <c r="B10" s="4" t="s">
        <v>35</v>
      </c>
      <c r="C10" s="5">
        <v>5415000</v>
      </c>
      <c r="D10" s="5">
        <v>3337000</v>
      </c>
      <c r="E10" s="5">
        <v>1940000</v>
      </c>
      <c r="F10" s="5">
        <v>1558000</v>
      </c>
    </row>
    <row r="11" spans="1:6" ht="12.75">
      <c r="A11" s="41"/>
      <c r="B11" s="4" t="s">
        <v>36</v>
      </c>
      <c r="C11" s="5">
        <f>5638000*1.1</f>
        <v>6201800.000000001</v>
      </c>
      <c r="D11" s="5">
        <f>3430000*1.1</f>
        <v>3773000.0000000005</v>
      </c>
      <c r="E11" s="5">
        <f>1992000*1.1</f>
        <v>2191200</v>
      </c>
      <c r="F11" s="5">
        <f>1596000*1.1</f>
        <v>1755600.0000000002</v>
      </c>
    </row>
    <row r="13" spans="1:6" ht="12.75">
      <c r="A13" s="40" t="s">
        <v>39</v>
      </c>
      <c r="B13" s="40"/>
      <c r="C13" s="40"/>
      <c r="D13" s="40"/>
      <c r="E13" s="40"/>
      <c r="F13" s="40"/>
    </row>
    <row r="14" spans="1:6" ht="25.5">
      <c r="A14" s="41" t="s">
        <v>31</v>
      </c>
      <c r="B14" s="3" t="s">
        <v>12</v>
      </c>
      <c r="C14" s="3" t="s">
        <v>20</v>
      </c>
      <c r="D14" s="3" t="s">
        <v>21</v>
      </c>
      <c r="E14" s="3" t="s">
        <v>22</v>
      </c>
      <c r="F14" s="3" t="s">
        <v>26</v>
      </c>
    </row>
    <row r="15" spans="1:6" ht="12.75">
      <c r="A15" s="41"/>
      <c r="B15" s="4" t="s">
        <v>52</v>
      </c>
      <c r="C15" s="5">
        <f>1230000*1.45</f>
        <v>1783500</v>
      </c>
      <c r="D15" s="5">
        <f>945000*1.45</f>
        <v>1370250</v>
      </c>
      <c r="E15" s="5">
        <f>966000*1.45</f>
        <v>1400700</v>
      </c>
      <c r="F15" s="5">
        <f>588000*1.45</f>
        <v>852600</v>
      </c>
    </row>
    <row r="16" spans="1:6" ht="12.75">
      <c r="A16" s="41"/>
      <c r="B16" s="4" t="s">
        <v>53</v>
      </c>
      <c r="C16" s="5">
        <v>1230000</v>
      </c>
      <c r="D16" s="5">
        <v>945000</v>
      </c>
      <c r="E16" s="5">
        <v>966000</v>
      </c>
      <c r="F16" s="5">
        <v>588000</v>
      </c>
    </row>
    <row r="17" spans="1:6" ht="12.75">
      <c r="A17" s="41"/>
      <c r="B17" s="4" t="s">
        <v>54</v>
      </c>
      <c r="C17" s="5">
        <v>1066000</v>
      </c>
      <c r="D17" s="5">
        <v>819000</v>
      </c>
      <c r="E17" s="5">
        <v>798000</v>
      </c>
      <c r="F17" s="5">
        <v>441000</v>
      </c>
    </row>
    <row r="18" spans="1:6" ht="12.75">
      <c r="A18" s="41"/>
      <c r="B18" s="4" t="s">
        <v>36</v>
      </c>
      <c r="C18" s="5">
        <f>1066000*1.1</f>
        <v>1172600</v>
      </c>
      <c r="D18" s="5">
        <f>819000*1.1</f>
        <v>900900.0000000001</v>
      </c>
      <c r="E18" s="5">
        <f>798000*1.1</f>
        <v>877800.0000000001</v>
      </c>
      <c r="F18" s="5">
        <f>441000*1.1</f>
        <v>485100.00000000006</v>
      </c>
    </row>
    <row r="20" spans="1:6" ht="12.75">
      <c r="A20" s="40" t="s">
        <v>40</v>
      </c>
      <c r="B20" s="40"/>
      <c r="C20" s="40"/>
      <c r="D20" s="40"/>
      <c r="E20" s="40"/>
      <c r="F20" s="7"/>
    </row>
    <row r="21" spans="1:6" ht="25.5">
      <c r="A21" s="41" t="s">
        <v>41</v>
      </c>
      <c r="B21" s="41"/>
      <c r="C21" s="3" t="s">
        <v>20</v>
      </c>
      <c r="D21" s="3" t="s">
        <v>21</v>
      </c>
      <c r="E21" s="3" t="s">
        <v>22</v>
      </c>
      <c r="F21" s="3" t="s">
        <v>26</v>
      </c>
    </row>
    <row r="22" spans="1:6" ht="12.75">
      <c r="A22" s="41"/>
      <c r="B22" s="41"/>
      <c r="C22" s="5">
        <v>1845000</v>
      </c>
      <c r="D22" s="5">
        <v>1417500</v>
      </c>
      <c r="E22" s="5">
        <v>598500</v>
      </c>
      <c r="F22" s="5">
        <v>472500</v>
      </c>
    </row>
    <row r="24" ht="12.75">
      <c r="F24" s="6"/>
    </row>
  </sheetData>
  <sheetProtection/>
  <mergeCells count="8">
    <mergeCell ref="A13:F13"/>
    <mergeCell ref="A14:A18"/>
    <mergeCell ref="A20:E20"/>
    <mergeCell ref="A21:B22"/>
    <mergeCell ref="A2:F2"/>
    <mergeCell ref="A4:F4"/>
    <mergeCell ref="A5:F5"/>
    <mergeCell ref="A6:A11"/>
  </mergeCells>
  <printOptions/>
  <pageMargins left="0.3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Khoa</dc:creator>
  <cp:keywords/>
  <dc:description/>
  <cp:lastModifiedBy>Thuy Linh</cp:lastModifiedBy>
  <cp:lastPrinted>2013-08-26T09:15:33Z</cp:lastPrinted>
  <dcterms:created xsi:type="dcterms:W3CDTF">2008-05-27T11:10:24Z</dcterms:created>
  <dcterms:modified xsi:type="dcterms:W3CDTF">2014-03-31T08:16:52Z</dcterms:modified>
  <cp:category/>
  <cp:version/>
  <cp:contentType/>
  <cp:contentStatus/>
</cp:coreProperties>
</file>